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0730" windowHeight="11760"/>
  </bookViews>
  <sheets>
    <sheet name="1кв." sheetId="13" r:id="rId1"/>
  </sheets>
  <calcPr calcId="124519"/>
</workbook>
</file>

<file path=xl/calcChain.xml><?xml version="1.0" encoding="utf-8"?>
<calcChain xmlns="http://schemas.openxmlformats.org/spreadsheetml/2006/main">
  <c r="H24" i="13"/>
  <c r="H7"/>
  <c r="F7"/>
  <c r="G67"/>
  <c r="H67"/>
  <c r="F67"/>
  <c r="F81"/>
  <c r="G6"/>
  <c r="H99"/>
  <c r="G99"/>
  <c r="F99"/>
  <c r="H98"/>
  <c r="F98"/>
  <c r="H96"/>
  <c r="F96"/>
  <c r="H92"/>
  <c r="G92"/>
  <c r="F92"/>
  <c r="H89"/>
  <c r="G89"/>
  <c r="F89"/>
  <c r="H81"/>
  <c r="G81"/>
  <c r="H79"/>
  <c r="G79"/>
  <c r="F79"/>
  <c r="H77"/>
  <c r="F77"/>
  <c r="H62"/>
  <c r="F62"/>
  <c r="H56"/>
  <c r="F56"/>
  <c r="H50"/>
  <c r="F50"/>
  <c r="H44"/>
  <c r="G44"/>
  <c r="F44"/>
  <c r="H42"/>
  <c r="G42"/>
  <c r="F42"/>
  <c r="H38"/>
  <c r="F38"/>
  <c r="H31"/>
  <c r="F31"/>
  <c r="F24"/>
  <c r="H17"/>
  <c r="F17"/>
  <c r="H15"/>
  <c r="G15"/>
  <c r="F15"/>
  <c r="H6"/>
  <c r="F6"/>
  <c r="G14" l="1"/>
  <c r="G105" s="1"/>
  <c r="H53"/>
  <c r="F14"/>
  <c r="H14"/>
  <c r="F53"/>
  <c r="H105" l="1"/>
  <c r="F105"/>
</calcChain>
</file>

<file path=xl/sharedStrings.xml><?xml version="1.0" encoding="utf-8"?>
<sst xmlns="http://schemas.openxmlformats.org/spreadsheetml/2006/main" count="207" uniqueCount="125">
  <si>
    <t>Наименование программы</t>
  </si>
  <si>
    <t>1. Муниципальная Программа «Развитие и сохранение культуры поселения»</t>
  </si>
  <si>
    <t>1.1.Подпрограмма «Организация досуга и обеспечение жителей поселения услугами организации культуры»</t>
  </si>
  <si>
    <t>2. Муниципальная Программа «Муниципальное управление и гражданское общество»</t>
  </si>
  <si>
    <t>2.2.Подпрограмма «Управление в сфере функций органов  местной администрации»</t>
  </si>
  <si>
    <t>2.3.Подпрограмма  «Обеспечение реализации Муниципальной Программы»</t>
  </si>
  <si>
    <t>2.4.Подпрограмма «Повышение устойчивости бюджета поселения»</t>
  </si>
  <si>
    <t>2.6.Подпрограмма  «Социальная поддержка граждан»</t>
  </si>
  <si>
    <t>3. Муниципальная Программа «Развитие территории поселения»</t>
  </si>
  <si>
    <t>3.1.Подпрограмма  «Ремонт и содержание муниципальных дорог»</t>
  </si>
  <si>
    <t>ЦСР</t>
  </si>
  <si>
    <t>2.5.Подпрограмма   «Защита населения и территории поселения от чрезвычайных ситуаций и обеспечение первичных мер пожарной безопасности»</t>
  </si>
  <si>
    <t>2.8.Подпрограмма  «Финансовое обеспечение  муниципальных образований Воронежской области для исполнения переданных полномочий»</t>
  </si>
  <si>
    <t>11 1 01 00590</t>
  </si>
  <si>
    <t>16 0 00 00000</t>
  </si>
  <si>
    <t>16 1 01 92020</t>
  </si>
  <si>
    <t>16 2 01 92010</t>
  </si>
  <si>
    <t>16 4 01 90570</t>
  </si>
  <si>
    <t>16 4 03 98500</t>
  </si>
  <si>
    <t>16 4 02 97880</t>
  </si>
  <si>
    <t>16 6 01 90470</t>
  </si>
  <si>
    <t>16 8 01 51180</t>
  </si>
  <si>
    <t>19 0 00 00000</t>
  </si>
  <si>
    <t>19 2 01 90670</t>
  </si>
  <si>
    <t>19 3 01 90800</t>
  </si>
  <si>
    <t>11 0 00 00000</t>
  </si>
  <si>
    <t>19 1 01 81290</t>
  </si>
  <si>
    <t>19 1 01 S8850</t>
  </si>
  <si>
    <t>16 3 01 00590</t>
  </si>
  <si>
    <t>19 2 01 S8670</t>
  </si>
  <si>
    <t>Рз Пр</t>
  </si>
  <si>
    <t>Вр</t>
  </si>
  <si>
    <t>0801</t>
  </si>
  <si>
    <t>0102</t>
  </si>
  <si>
    <t>11 1 01 00000</t>
  </si>
  <si>
    <t>0104</t>
  </si>
  <si>
    <t>16 3 00 00000</t>
  </si>
  <si>
    <t>16 2 00 00000</t>
  </si>
  <si>
    <t>0113</t>
  </si>
  <si>
    <t>16 3 02 90200</t>
  </si>
  <si>
    <t>16 4 00 00000</t>
  </si>
  <si>
    <t>0111</t>
  </si>
  <si>
    <t>1301</t>
  </si>
  <si>
    <t>16 5 00 00000</t>
  </si>
  <si>
    <t>0309</t>
  </si>
  <si>
    <t>16 5 0191430</t>
  </si>
  <si>
    <t>0314</t>
  </si>
  <si>
    <t>1001</t>
  </si>
  <si>
    <t>0412</t>
  </si>
  <si>
    <t>16 8 00 00000</t>
  </si>
  <si>
    <t>0203</t>
  </si>
  <si>
    <t>19 1 00 00000</t>
  </si>
  <si>
    <t>0409</t>
  </si>
  <si>
    <t>19 3 00 00000</t>
  </si>
  <si>
    <t>0503</t>
  </si>
  <si>
    <t>19 5 01 91220</t>
  </si>
  <si>
    <t>0107</t>
  </si>
  <si>
    <t>1101</t>
  </si>
  <si>
    <t>16 7 01 90410</t>
  </si>
  <si>
    <t>19 2 00 00000</t>
  </si>
  <si>
    <t>99 1 01 92070</t>
  </si>
  <si>
    <t>16 5 01 91430</t>
  </si>
  <si>
    <t>19 4 00 00000</t>
  </si>
  <si>
    <t>19 6 00 00000</t>
  </si>
  <si>
    <t>0502</t>
  </si>
  <si>
    <t>05 1 01 90390</t>
  </si>
  <si>
    <t>05 0 00 00000</t>
  </si>
  <si>
    <t xml:space="preserve"> Непрограммные расходы органов местного самоуправления</t>
  </si>
  <si>
    <t>19 4 01  90600</t>
  </si>
  <si>
    <t>19 3 02 90500</t>
  </si>
  <si>
    <t>19 6 01 90520</t>
  </si>
  <si>
    <t>19 6 02 S8910</t>
  </si>
  <si>
    <t>19 7 0188690</t>
  </si>
  <si>
    <t>4.1 Мероприятия по повышение эффективности использования и охраны земель на территории поселения</t>
  </si>
  <si>
    <t>детская площадка внебюдж. ист.</t>
  </si>
  <si>
    <t>детская площадка  мест.бюдж.</t>
  </si>
  <si>
    <t>4. Муниципальная программа «Использование  и охрана земель на территории  Высокинского  сельского поселения»</t>
  </si>
  <si>
    <t>софинансирование</t>
  </si>
  <si>
    <t>24 0 00 00000</t>
  </si>
  <si>
    <t>24 2 01 81290</t>
  </si>
  <si>
    <t>24 2 01  S8850</t>
  </si>
  <si>
    <t xml:space="preserve">3.8.Подпрограмма  « Осуществление градостроительной деятельности в границах поселения»                                                    </t>
  </si>
  <si>
    <t xml:space="preserve">19 3 F5 52430   </t>
  </si>
  <si>
    <t>нац проект</t>
  </si>
  <si>
    <t>нац проект софинансирование</t>
  </si>
  <si>
    <t>19 3 01 90700</t>
  </si>
  <si>
    <t>3.1.Подпрограмма  «Развитие сети уличного освещения»</t>
  </si>
  <si>
    <t>3.2.Подпрограмма «Благоустройство территории поселения»</t>
  </si>
  <si>
    <t xml:space="preserve">3.3.Подпрограмма «Содержание мест захоронения и ремонт военно-мемориальных объектов»  </t>
  </si>
  <si>
    <t xml:space="preserve">3.4.Подпрограмма      «Повышение энергетической эффективности и сокращение энергитических издержек»  </t>
  </si>
  <si>
    <t>3.5.Подпрограмма "Благоустройство мест массового отдыха в Высокинском сельском поселении"</t>
  </si>
  <si>
    <t>3.7.Подпрограмма "Развитие градостроительной деятельности  в границах поселения"</t>
  </si>
  <si>
    <t>5. Муниципальная программа «Развитие транспортной системы»</t>
  </si>
  <si>
    <r>
      <t xml:space="preserve">5.2 Подпрограмма «Капитальный ремонт и ремонт автомобильных дорог общего пользования местного значения на территории Высокинского сельского поселения»                                                   </t>
    </r>
    <r>
      <rPr>
        <sz val="12"/>
        <color rgb="FF7030A0"/>
        <rFont val="Times New Roman"/>
        <family val="1"/>
        <charset val="204"/>
      </rPr>
      <t xml:space="preserve"> </t>
    </r>
  </si>
  <si>
    <t xml:space="preserve">16 2 01 S9180 </t>
  </si>
  <si>
    <t>19 6 0120540</t>
  </si>
  <si>
    <r>
      <rPr>
        <b/>
        <sz val="12"/>
        <color rgb="FFFF0000"/>
        <rFont val="Times New Roman"/>
        <family val="1"/>
        <charset val="204"/>
      </rPr>
      <t xml:space="preserve"> </t>
    </r>
    <r>
      <rPr>
        <b/>
        <sz val="12"/>
        <color theme="1"/>
        <rFont val="Times New Roman"/>
        <family val="1"/>
        <charset val="204"/>
      </rPr>
      <t>ВСЕГО</t>
    </r>
  </si>
  <si>
    <t>16 2 01 70100</t>
  </si>
  <si>
    <t>ОБ</t>
  </si>
  <si>
    <t>ФБ</t>
  </si>
  <si>
    <t xml:space="preserve">2.7.Подпрограмма  «Обеспечение условий для развития на территории поселения физической культуры и массового спорта»  </t>
  </si>
  <si>
    <t>16 7 01 S8790</t>
  </si>
  <si>
    <t>16 6 00 00000</t>
  </si>
  <si>
    <t>СФ</t>
  </si>
  <si>
    <t>19 5 00 00000</t>
  </si>
  <si>
    <t>19 9 00 00000</t>
  </si>
  <si>
    <t>19 9 01 90850</t>
  </si>
  <si>
    <t>16 7 01 S8910</t>
  </si>
  <si>
    <t>16 1 01 00000</t>
  </si>
  <si>
    <t xml:space="preserve"> </t>
  </si>
  <si>
    <t>19 3 01 88050</t>
  </si>
  <si>
    <t>19 3 03 98500</t>
  </si>
  <si>
    <t>19 9 01 S8460</t>
  </si>
  <si>
    <t>16 7 00 00000</t>
  </si>
  <si>
    <t>19 8 00 00000</t>
  </si>
  <si>
    <t>19 6 01 S8520</t>
  </si>
  <si>
    <t>11 1 01 70100</t>
  </si>
  <si>
    <r>
      <t xml:space="preserve">                      </t>
    </r>
    <r>
      <rPr>
        <b/>
        <i/>
        <sz val="10"/>
        <color theme="1"/>
        <rFont val="Calibri"/>
        <family val="2"/>
        <charset val="204"/>
        <scheme val="minor"/>
      </rPr>
      <t xml:space="preserve"> </t>
    </r>
  </si>
  <si>
    <t>План</t>
  </si>
  <si>
    <t>Исполнено</t>
  </si>
  <si>
    <t xml:space="preserve">2.1. Подпрограмма «Функционирование высшего должностного лица местной администрации»                                                                                                  </t>
  </si>
  <si>
    <t>ОТЧЕТ</t>
  </si>
  <si>
    <t xml:space="preserve"> об исполнении муниципальных программ</t>
  </si>
  <si>
    <t xml:space="preserve"> Высокинского сельского поселения </t>
  </si>
  <si>
    <t xml:space="preserve">за 1 квартал 2025 года </t>
  </si>
</sst>
</file>

<file path=xl/styles.xml><?xml version="1.0" encoding="utf-8"?>
<styleSheet xmlns="http://schemas.openxmlformats.org/spreadsheetml/2006/main">
  <numFmts count="1">
    <numFmt numFmtId="164" formatCode="0.0"/>
  </numFmts>
  <fonts count="27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rgb="FF7030A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rgb="FFFF0000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b/>
      <sz val="12"/>
      <color theme="7"/>
      <name val="Times New Roman"/>
      <family val="1"/>
      <charset val="204"/>
    </font>
    <font>
      <sz val="12"/>
      <color theme="7"/>
      <name val="Times New Roman"/>
      <family val="1"/>
      <charset val="204"/>
    </font>
    <font>
      <sz val="12"/>
      <name val="Calibri"/>
      <family val="2"/>
      <charset val="204"/>
      <scheme val="minor"/>
    </font>
    <font>
      <b/>
      <sz val="12"/>
      <color rgb="FFFF0000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b/>
      <i/>
      <sz val="10"/>
      <color theme="1"/>
      <name val="Calibri"/>
      <family val="2"/>
      <charset val="204"/>
      <scheme val="minor"/>
    </font>
    <font>
      <i/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7">
    <xf numFmtId="0" fontId="0" fillId="0" borderId="0" xfId="0"/>
    <xf numFmtId="0" fontId="2" fillId="0" borderId="1" xfId="0" applyFont="1" applyBorder="1" applyAlignment="1">
      <alignment wrapText="1"/>
    </xf>
    <xf numFmtId="0" fontId="4" fillId="2" borderId="3" xfId="0" applyFont="1" applyFill="1" applyBorder="1" applyAlignment="1">
      <alignment horizontal="right" wrapText="1"/>
    </xf>
    <xf numFmtId="49" fontId="2" fillId="0" borderId="1" xfId="0" applyNumberFormat="1" applyFont="1" applyBorder="1" applyAlignment="1">
      <alignment horizontal="right" wrapText="1"/>
    </xf>
    <xf numFmtId="49" fontId="1" fillId="2" borderId="1" xfId="0" applyNumberFormat="1" applyFont="1" applyFill="1" applyBorder="1" applyAlignment="1">
      <alignment horizontal="right" wrapText="1"/>
    </xf>
    <xf numFmtId="0" fontId="7" fillId="0" borderId="0" xfId="0" applyFont="1"/>
    <xf numFmtId="0" fontId="7" fillId="2" borderId="0" xfId="0" applyFont="1" applyFill="1"/>
    <xf numFmtId="0" fontId="9" fillId="0" borderId="1" xfId="0" applyFont="1" applyBorder="1" applyAlignment="1">
      <alignment wrapText="1"/>
    </xf>
    <xf numFmtId="0" fontId="9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right" wrapText="1"/>
    </xf>
    <xf numFmtId="0" fontId="10" fillId="2" borderId="1" xfId="0" applyFont="1" applyFill="1" applyBorder="1" applyAlignment="1">
      <alignment horizontal="center" wrapText="1"/>
    </xf>
    <xf numFmtId="0" fontId="12" fillId="0" borderId="0" xfId="0" applyFont="1"/>
    <xf numFmtId="0" fontId="4" fillId="2" borderId="2" xfId="0" applyFont="1" applyFill="1" applyBorder="1" applyAlignment="1">
      <alignment horizontal="right" wrapText="1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left" wrapText="1"/>
    </xf>
    <xf numFmtId="0" fontId="11" fillId="2" borderId="1" xfId="0" applyFont="1" applyFill="1" applyBorder="1" applyAlignment="1">
      <alignment horizontal="center" wrapText="1"/>
    </xf>
    <xf numFmtId="0" fontId="15" fillId="2" borderId="2" xfId="0" applyFont="1" applyFill="1" applyBorder="1" applyAlignment="1">
      <alignment horizontal="right" wrapText="1"/>
    </xf>
    <xf numFmtId="0" fontId="3" fillId="2" borderId="1" xfId="0" applyFont="1" applyFill="1" applyBorder="1" applyAlignment="1">
      <alignment horizontal="right" vertical="center" wrapText="1"/>
    </xf>
    <xf numFmtId="0" fontId="3" fillId="2" borderId="2" xfId="0" applyFont="1" applyFill="1" applyBorder="1" applyAlignment="1">
      <alignment horizontal="right" vertical="center" wrapText="1"/>
    </xf>
    <xf numFmtId="0" fontId="11" fillId="2" borderId="2" xfId="0" applyFont="1" applyFill="1" applyBorder="1" applyAlignment="1">
      <alignment horizontal="right" wrapText="1"/>
    </xf>
    <xf numFmtId="0" fontId="4" fillId="0" borderId="1" xfId="0" applyFont="1" applyBorder="1" applyAlignment="1">
      <alignment horizontal="center" wrapText="1"/>
    </xf>
    <xf numFmtId="0" fontId="3" fillId="2" borderId="1" xfId="0" applyFont="1" applyFill="1" applyBorder="1" applyAlignment="1">
      <alignment horizontal="right" wrapText="1"/>
    </xf>
    <xf numFmtId="0" fontId="10" fillId="2" borderId="6" xfId="0" applyFont="1" applyFill="1" applyBorder="1" applyAlignment="1">
      <alignment horizontal="center" wrapText="1"/>
    </xf>
    <xf numFmtId="0" fontId="13" fillId="0" borderId="1" xfId="0" applyFont="1" applyBorder="1" applyAlignment="1">
      <alignment wrapText="1"/>
    </xf>
    <xf numFmtId="0" fontId="4" fillId="0" borderId="1" xfId="0" applyFont="1" applyBorder="1" applyAlignment="1">
      <alignment horizontal="center"/>
    </xf>
    <xf numFmtId="49" fontId="9" fillId="0" borderId="2" xfId="0" applyNumberFormat="1" applyFont="1" applyBorder="1" applyAlignment="1">
      <alignment horizontal="center"/>
    </xf>
    <xf numFmtId="0" fontId="7" fillId="0" borderId="1" xfId="0" applyFont="1" applyBorder="1"/>
    <xf numFmtId="0" fontId="13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right"/>
    </xf>
    <xf numFmtId="164" fontId="18" fillId="0" borderId="0" xfId="0" applyNumberFormat="1" applyFont="1" applyAlignment="1">
      <alignment horizontal="center"/>
    </xf>
    <xf numFmtId="49" fontId="1" fillId="2" borderId="3" xfId="0" applyNumberFormat="1" applyFont="1" applyFill="1" applyBorder="1" applyAlignment="1">
      <alignment horizontal="right" wrapText="1"/>
    </xf>
    <xf numFmtId="49" fontId="10" fillId="2" borderId="1" xfId="0" applyNumberFormat="1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49" fontId="4" fillId="2" borderId="3" xfId="0" applyNumberFormat="1" applyFont="1" applyFill="1" applyBorder="1" applyAlignment="1">
      <alignment horizontal="center"/>
    </xf>
    <xf numFmtId="49" fontId="11" fillId="2" borderId="1" xfId="0" applyNumberFormat="1" applyFont="1" applyFill="1" applyBorder="1" applyAlignment="1">
      <alignment wrapText="1"/>
    </xf>
    <xf numFmtId="49" fontId="5" fillId="2" borderId="1" xfId="0" applyNumberFormat="1" applyFont="1" applyFill="1" applyBorder="1" applyAlignment="1">
      <alignment horizontal="right" wrapText="1"/>
    </xf>
    <xf numFmtId="49" fontId="1" fillId="2" borderId="2" xfId="0" applyNumberFormat="1" applyFont="1" applyFill="1" applyBorder="1" applyAlignment="1">
      <alignment horizontal="right" wrapText="1"/>
    </xf>
    <xf numFmtId="3" fontId="9" fillId="0" borderId="6" xfId="0" applyNumberFormat="1" applyFont="1" applyBorder="1" applyAlignment="1">
      <alignment horizontal="center" wrapText="1"/>
    </xf>
    <xf numFmtId="3" fontId="4" fillId="0" borderId="6" xfId="0" applyNumberFormat="1" applyFont="1" applyBorder="1" applyAlignment="1">
      <alignment horizontal="center" wrapText="1"/>
    </xf>
    <xf numFmtId="3" fontId="9" fillId="2" borderId="7" xfId="0" applyNumberFormat="1" applyFont="1" applyFill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3" fontId="4" fillId="2" borderId="8" xfId="0" applyNumberFormat="1" applyFont="1" applyFill="1" applyBorder="1" applyAlignment="1">
      <alignment horizontal="center" wrapText="1"/>
    </xf>
    <xf numFmtId="3" fontId="4" fillId="2" borderId="6" xfId="0" applyNumberFormat="1" applyFont="1" applyFill="1" applyBorder="1" applyAlignment="1">
      <alignment horizontal="center" wrapText="1"/>
    </xf>
    <xf numFmtId="3" fontId="10" fillId="2" borderId="6" xfId="0" applyNumberFormat="1" applyFont="1" applyFill="1" applyBorder="1" applyAlignment="1">
      <alignment horizontal="center" wrapText="1"/>
    </xf>
    <xf numFmtId="3" fontId="9" fillId="2" borderId="6" xfId="0" applyNumberFormat="1" applyFont="1" applyFill="1" applyBorder="1" applyAlignment="1">
      <alignment horizontal="center" wrapText="1"/>
    </xf>
    <xf numFmtId="0" fontId="7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49" fontId="11" fillId="2" borderId="2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wrapText="1"/>
    </xf>
    <xf numFmtId="49" fontId="2" fillId="0" borderId="6" xfId="0" applyNumberFormat="1" applyFont="1" applyBorder="1" applyAlignment="1">
      <alignment horizontal="center" wrapText="1"/>
    </xf>
    <xf numFmtId="49" fontId="2" fillId="0" borderId="6" xfId="0" applyNumberFormat="1" applyFont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wrapText="1"/>
    </xf>
    <xf numFmtId="49" fontId="2" fillId="2" borderId="3" xfId="0" applyNumberFormat="1" applyFont="1" applyFill="1" applyBorder="1" applyAlignment="1">
      <alignment horizontal="center" wrapText="1"/>
    </xf>
    <xf numFmtId="49" fontId="10" fillId="2" borderId="1" xfId="0" applyNumberFormat="1" applyFont="1" applyFill="1" applyBorder="1" applyAlignment="1">
      <alignment horizontal="center" wrapText="1"/>
    </xf>
    <xf numFmtId="49" fontId="13" fillId="2" borderId="6" xfId="0" applyNumberFormat="1" applyFont="1" applyFill="1" applyBorder="1" applyAlignment="1">
      <alignment horizontal="center" wrapText="1"/>
    </xf>
    <xf numFmtId="0" fontId="12" fillId="0" borderId="0" xfId="0" applyFont="1" applyAlignment="1">
      <alignment horizontal="center"/>
    </xf>
    <xf numFmtId="0" fontId="11" fillId="0" borderId="1" xfId="0" applyFont="1" applyBorder="1" applyAlignment="1">
      <alignment horizontal="center" wrapText="1"/>
    </xf>
    <xf numFmtId="0" fontId="17" fillId="0" borderId="1" xfId="0" applyFont="1" applyBorder="1" applyAlignment="1">
      <alignment horizontal="center" wrapText="1"/>
    </xf>
    <xf numFmtId="0" fontId="11" fillId="2" borderId="2" xfId="0" applyFont="1" applyFill="1" applyBorder="1" applyAlignment="1">
      <alignment horizontal="center" wrapText="1"/>
    </xf>
    <xf numFmtId="0" fontId="11" fillId="2" borderId="3" xfId="0" applyFont="1" applyFill="1" applyBorder="1" applyAlignment="1">
      <alignment horizontal="center" wrapText="1"/>
    </xf>
    <xf numFmtId="0" fontId="11" fillId="2" borderId="4" xfId="0" applyFont="1" applyFill="1" applyBorder="1" applyAlignment="1">
      <alignment horizontal="center" wrapText="1"/>
    </xf>
    <xf numFmtId="0" fontId="17" fillId="2" borderId="1" xfId="0" applyFont="1" applyFill="1" applyBorder="1" applyAlignment="1">
      <alignment horizontal="center" wrapText="1"/>
    </xf>
    <xf numFmtId="49" fontId="6" fillId="2" borderId="3" xfId="0" applyNumberFormat="1" applyFont="1" applyFill="1" applyBorder="1" applyAlignment="1">
      <alignment horizontal="center" wrapText="1"/>
    </xf>
    <xf numFmtId="49" fontId="11" fillId="2" borderId="3" xfId="0" applyNumberFormat="1" applyFont="1" applyFill="1" applyBorder="1" applyAlignment="1">
      <alignment horizontal="center" wrapText="1"/>
    </xf>
    <xf numFmtId="49" fontId="6" fillId="2" borderId="1" xfId="0" applyNumberFormat="1" applyFont="1" applyFill="1" applyBorder="1" applyAlignment="1">
      <alignment horizontal="center" wrapText="1"/>
    </xf>
    <xf numFmtId="0" fontId="11" fillId="2" borderId="1" xfId="0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 wrapText="1"/>
    </xf>
    <xf numFmtId="0" fontId="17" fillId="2" borderId="4" xfId="0" applyFont="1" applyFill="1" applyBorder="1" applyAlignment="1">
      <alignment horizontal="center" wrapText="1"/>
    </xf>
    <xf numFmtId="0" fontId="17" fillId="2" borderId="3" xfId="0" applyFont="1" applyFill="1" applyBorder="1" applyAlignment="1">
      <alignment horizontal="center" wrapText="1"/>
    </xf>
    <xf numFmtId="49" fontId="6" fillId="2" borderId="2" xfId="0" applyNumberFormat="1" applyFont="1" applyFill="1" applyBorder="1" applyAlignment="1">
      <alignment horizontal="center" wrapText="1"/>
    </xf>
    <xf numFmtId="49" fontId="11" fillId="2" borderId="2" xfId="0" applyNumberFormat="1" applyFont="1" applyFill="1" applyBorder="1" applyAlignment="1">
      <alignment horizontal="center" wrapText="1"/>
    </xf>
    <xf numFmtId="0" fontId="11" fillId="2" borderId="6" xfId="0" applyFont="1" applyFill="1" applyBorder="1" applyAlignment="1">
      <alignment horizontal="center" wrapText="1"/>
    </xf>
    <xf numFmtId="0" fontId="11" fillId="2" borderId="6" xfId="0" applyFont="1" applyFill="1" applyBorder="1" applyAlignment="1">
      <alignment horizontal="center" vertical="center" wrapText="1"/>
    </xf>
    <xf numFmtId="0" fontId="17" fillId="0" borderId="6" xfId="0" applyFont="1" applyBorder="1" applyAlignment="1">
      <alignment horizontal="center" wrapText="1"/>
    </xf>
    <xf numFmtId="0" fontId="11" fillId="0" borderId="6" xfId="0" applyFont="1" applyBorder="1" applyAlignment="1">
      <alignment horizontal="center"/>
    </xf>
    <xf numFmtId="0" fontId="17" fillId="0" borderId="2" xfId="0" applyFont="1" applyBorder="1" applyAlignment="1">
      <alignment horizontal="center" wrapText="1"/>
    </xf>
    <xf numFmtId="49" fontId="11" fillId="0" borderId="1" xfId="0" applyNumberFormat="1" applyFont="1" applyBorder="1" applyAlignment="1">
      <alignment horizont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/>
    </xf>
    <xf numFmtId="0" fontId="4" fillId="0" borderId="1" xfId="0" applyFont="1" applyBorder="1" applyAlignment="1">
      <alignment wrapText="1"/>
    </xf>
    <xf numFmtId="0" fontId="9" fillId="2" borderId="1" xfId="0" applyFont="1" applyFill="1" applyBorder="1" applyAlignment="1">
      <alignment horizontal="center" vertical="center" wrapText="1"/>
    </xf>
    <xf numFmtId="0" fontId="20" fillId="0" borderId="0" xfId="0" applyFont="1"/>
    <xf numFmtId="0" fontId="20" fillId="0" borderId="0" xfId="0" applyFont="1" applyAlignment="1">
      <alignment wrapText="1"/>
    </xf>
    <xf numFmtId="0" fontId="8" fillId="2" borderId="1" xfId="0" applyFont="1" applyFill="1" applyBorder="1" applyAlignment="1">
      <alignment horizontal="center" wrapText="1"/>
    </xf>
    <xf numFmtId="0" fontId="9" fillId="0" borderId="1" xfId="0" applyFont="1" applyBorder="1" applyAlignment="1">
      <alignment horizontal="center"/>
    </xf>
    <xf numFmtId="164" fontId="7" fillId="0" borderId="0" xfId="0" applyNumberFormat="1" applyFont="1"/>
    <xf numFmtId="0" fontId="2" fillId="2" borderId="4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wrapText="1"/>
    </xf>
    <xf numFmtId="49" fontId="11" fillId="2" borderId="1" xfId="0" applyNumberFormat="1" applyFont="1" applyFill="1" applyBorder="1" applyAlignment="1">
      <alignment horizontal="center"/>
    </xf>
    <xf numFmtId="0" fontId="4" fillId="2" borderId="2" xfId="0" applyFont="1" applyFill="1" applyBorder="1" applyAlignment="1">
      <alignment wrapText="1"/>
    </xf>
    <xf numFmtId="0" fontId="4" fillId="2" borderId="3" xfId="0" applyFont="1" applyFill="1" applyBorder="1" applyAlignment="1">
      <alignment wrapText="1"/>
    </xf>
    <xf numFmtId="49" fontId="4" fillId="2" borderId="2" xfId="0" applyNumberFormat="1" applyFont="1" applyFill="1" applyBorder="1" applyAlignment="1">
      <alignment horizontal="center" vertical="center" wrapText="1"/>
    </xf>
    <xf numFmtId="49" fontId="4" fillId="2" borderId="3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 wrapText="1"/>
    </xf>
    <xf numFmtId="49" fontId="4" fillId="2" borderId="4" xfId="0" applyNumberFormat="1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wrapText="1"/>
    </xf>
    <xf numFmtId="0" fontId="10" fillId="2" borderId="4" xfId="0" applyFont="1" applyFill="1" applyBorder="1" applyAlignment="1">
      <alignment horizontal="center" wrapText="1"/>
    </xf>
    <xf numFmtId="0" fontId="9" fillId="2" borderId="1" xfId="0" applyFont="1" applyFill="1" applyBorder="1" applyAlignment="1">
      <alignment wrapText="1"/>
    </xf>
    <xf numFmtId="0" fontId="4" fillId="2" borderId="1" xfId="0" applyFont="1" applyFill="1" applyBorder="1" applyAlignment="1">
      <alignment wrapText="1"/>
    </xf>
    <xf numFmtId="49" fontId="23" fillId="2" borderId="2" xfId="0" applyNumberFormat="1" applyFont="1" applyFill="1" applyBorder="1" applyAlignment="1">
      <alignment horizontal="right" wrapText="1"/>
    </xf>
    <xf numFmtId="0" fontId="24" fillId="0" borderId="0" xfId="0" applyFont="1"/>
    <xf numFmtId="0" fontId="21" fillId="0" borderId="0" xfId="0" applyFont="1"/>
    <xf numFmtId="0" fontId="10" fillId="2" borderId="2" xfId="0" applyFont="1" applyFill="1" applyBorder="1" applyAlignment="1">
      <alignment horizontal="center" wrapText="1"/>
    </xf>
    <xf numFmtId="49" fontId="26" fillId="2" borderId="2" xfId="0" applyNumberFormat="1" applyFont="1" applyFill="1" applyBorder="1" applyAlignment="1">
      <alignment horizontal="right" wrapText="1"/>
    </xf>
    <xf numFmtId="0" fontId="23" fillId="2" borderId="1" xfId="0" applyFont="1" applyFill="1" applyBorder="1" applyAlignment="1">
      <alignment horizontal="right" wrapText="1"/>
    </xf>
    <xf numFmtId="49" fontId="10" fillId="2" borderId="2" xfId="0" applyNumberFormat="1" applyFont="1" applyFill="1" applyBorder="1" applyAlignment="1">
      <alignment horizontal="center" vertical="center" wrapText="1"/>
    </xf>
    <xf numFmtId="49" fontId="26" fillId="2" borderId="1" xfId="0" applyNumberFormat="1" applyFont="1" applyFill="1" applyBorder="1" applyAlignment="1">
      <alignment horizontal="right" wrapText="1"/>
    </xf>
    <xf numFmtId="0" fontId="24" fillId="0" borderId="0" xfId="0" applyFont="1" applyAlignment="1"/>
    <xf numFmtId="0" fontId="26" fillId="2" borderId="1" xfId="0" applyFont="1" applyFill="1" applyBorder="1" applyAlignment="1">
      <alignment horizontal="right" wrapText="1"/>
    </xf>
    <xf numFmtId="49" fontId="26" fillId="2" borderId="3" xfId="0" applyNumberFormat="1" applyFont="1" applyFill="1" applyBorder="1" applyAlignment="1">
      <alignment horizontal="right" wrapText="1"/>
    </xf>
    <xf numFmtId="49" fontId="4" fillId="2" borderId="2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wrapText="1"/>
    </xf>
    <xf numFmtId="49" fontId="11" fillId="0" borderId="6" xfId="0" applyNumberFormat="1" applyFont="1" applyBorder="1" applyAlignment="1">
      <alignment horizontal="center" wrapText="1"/>
    </xf>
    <xf numFmtId="49" fontId="10" fillId="2" borderId="6" xfId="0" applyNumberFormat="1" applyFont="1" applyFill="1" applyBorder="1" applyAlignment="1">
      <alignment horizontal="center" wrapText="1"/>
    </xf>
    <xf numFmtId="164" fontId="22" fillId="2" borderId="3" xfId="0" applyNumberFormat="1" applyFont="1" applyFill="1" applyBorder="1" applyAlignment="1">
      <alignment horizontal="center" wrapText="1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5" xfId="0" applyFont="1" applyBorder="1" applyAlignment="1">
      <alignment horizontal="center"/>
    </xf>
    <xf numFmtId="0" fontId="4" fillId="2" borderId="2" xfId="0" applyFont="1" applyFill="1" applyBorder="1" applyAlignment="1">
      <alignment wrapText="1"/>
    </xf>
    <xf numFmtId="0" fontId="4" fillId="2" borderId="3" xfId="0" applyFont="1" applyFill="1" applyBorder="1" applyAlignment="1">
      <alignment wrapText="1"/>
    </xf>
    <xf numFmtId="49" fontId="4" fillId="2" borderId="2" xfId="0" applyNumberFormat="1" applyFont="1" applyFill="1" applyBorder="1" applyAlignment="1">
      <alignment horizontal="center" vertical="center" wrapText="1"/>
    </xf>
    <xf numFmtId="49" fontId="4" fillId="2" borderId="3" xfId="0" applyNumberFormat="1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wrapText="1"/>
    </xf>
    <xf numFmtId="0" fontId="9" fillId="2" borderId="3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 wrapText="1"/>
    </xf>
    <xf numFmtId="0" fontId="9" fillId="2" borderId="1" xfId="0" applyFont="1" applyFill="1" applyBorder="1" applyAlignment="1">
      <alignment wrapText="1"/>
    </xf>
    <xf numFmtId="49" fontId="9" fillId="2" borderId="2" xfId="0" applyNumberFormat="1" applyFont="1" applyFill="1" applyBorder="1" applyAlignment="1">
      <alignment horizontal="center" vertical="center" wrapText="1"/>
    </xf>
    <xf numFmtId="49" fontId="9" fillId="2" borderId="4" xfId="0" applyNumberFormat="1" applyFont="1" applyFill="1" applyBorder="1" applyAlignment="1">
      <alignment horizontal="center" vertical="center" wrapText="1"/>
    </xf>
    <xf numFmtId="49" fontId="9" fillId="2" borderId="3" xfId="0" applyNumberFormat="1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wrapText="1"/>
    </xf>
    <xf numFmtId="49" fontId="4" fillId="2" borderId="4" xfId="0" applyNumberFormat="1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wrapText="1"/>
    </xf>
    <xf numFmtId="0" fontId="10" fillId="2" borderId="4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wrapText="1"/>
    </xf>
    <xf numFmtId="0" fontId="4" fillId="2" borderId="4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16" fillId="0" borderId="0" xfId="0" applyFont="1" applyAlignment="1">
      <alignment horizontal="center"/>
    </xf>
    <xf numFmtId="0" fontId="10" fillId="3" borderId="2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7" fillId="2" borderId="0" xfId="0" applyFont="1" applyFill="1" applyAlignment="1">
      <alignment horizontal="center"/>
    </xf>
    <xf numFmtId="0" fontId="13" fillId="2" borderId="2" xfId="0" applyFont="1" applyFill="1" applyBorder="1" applyAlignment="1">
      <alignment horizontal="center"/>
    </xf>
    <xf numFmtId="0" fontId="13" fillId="2" borderId="3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/>
    </xf>
    <xf numFmtId="0" fontId="10" fillId="3" borderId="3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164" fontId="13" fillId="2" borderId="1" xfId="0" applyNumberFormat="1" applyFont="1" applyFill="1" applyBorder="1" applyAlignment="1">
      <alignment horizontal="center"/>
    </xf>
    <xf numFmtId="164" fontId="4" fillId="2" borderId="2" xfId="0" applyNumberFormat="1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7" fillId="3" borderId="0" xfId="0" applyFont="1" applyFill="1" applyAlignment="1">
      <alignment horizontal="center"/>
    </xf>
    <xf numFmtId="0" fontId="9" fillId="3" borderId="1" xfId="0" applyFont="1" applyFill="1" applyBorder="1" applyAlignment="1">
      <alignment horizontal="center"/>
    </xf>
    <xf numFmtId="0" fontId="16" fillId="2" borderId="0" xfId="0" applyFont="1" applyFill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164" fontId="9" fillId="0" borderId="1" xfId="0" applyNumberFormat="1" applyFont="1" applyBorder="1" applyAlignment="1">
      <alignment horizontal="center"/>
    </xf>
    <xf numFmtId="0" fontId="20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CC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19"/>
  <sheetViews>
    <sheetView tabSelected="1" topLeftCell="A94" workbookViewId="0">
      <selection activeCell="F94" sqref="F1:H1048576"/>
    </sheetView>
  </sheetViews>
  <sheetFormatPr defaultRowHeight="15.75"/>
  <cols>
    <col min="1" max="1" width="85.7109375" style="5" customWidth="1"/>
    <col min="2" max="2" width="4.85546875" style="62" customWidth="1"/>
    <col min="3" max="3" width="7.5703125" style="47" customWidth="1"/>
    <col min="4" max="4" width="19.140625" style="5" customWidth="1"/>
    <col min="5" max="5" width="10" style="47" customWidth="1"/>
    <col min="6" max="6" width="12.5703125" style="47" customWidth="1"/>
    <col min="7" max="7" width="1.140625" style="47" hidden="1" customWidth="1"/>
    <col min="8" max="8" width="12.42578125" style="47" customWidth="1"/>
    <col min="9" max="16384" width="9.140625" style="5"/>
  </cols>
  <sheetData>
    <row r="1" spans="1:8">
      <c r="A1" s="124" t="s">
        <v>121</v>
      </c>
      <c r="B1" s="124"/>
      <c r="C1" s="124"/>
      <c r="D1" s="124"/>
      <c r="E1" s="124"/>
      <c r="F1" s="124"/>
      <c r="G1" s="124"/>
      <c r="H1" s="124"/>
    </row>
    <row r="2" spans="1:8">
      <c r="A2" s="125" t="s">
        <v>122</v>
      </c>
      <c r="B2" s="125"/>
      <c r="C2" s="125"/>
      <c r="D2" s="125"/>
      <c r="E2" s="125"/>
      <c r="F2" s="125"/>
      <c r="G2" s="125"/>
      <c r="H2" s="125"/>
    </row>
    <row r="3" spans="1:8">
      <c r="A3" s="125" t="s">
        <v>123</v>
      </c>
      <c r="B3" s="125"/>
      <c r="C3" s="125"/>
      <c r="D3" s="125"/>
      <c r="E3" s="125"/>
      <c r="F3" s="125"/>
      <c r="G3" s="125"/>
      <c r="H3" s="125"/>
    </row>
    <row r="4" spans="1:8">
      <c r="A4" s="126" t="s">
        <v>124</v>
      </c>
      <c r="B4" s="126"/>
      <c r="C4" s="126"/>
      <c r="D4" s="126"/>
      <c r="E4" s="126"/>
      <c r="F4" s="126"/>
      <c r="G4" s="126"/>
      <c r="H4" s="126"/>
    </row>
    <row r="5" spans="1:8">
      <c r="A5" s="1" t="s">
        <v>0</v>
      </c>
      <c r="B5" s="63"/>
      <c r="C5" s="49" t="s">
        <v>30</v>
      </c>
      <c r="D5" s="49" t="s">
        <v>10</v>
      </c>
      <c r="E5" s="93" t="s">
        <v>31</v>
      </c>
      <c r="F5" s="49" t="s">
        <v>118</v>
      </c>
      <c r="G5" s="49">
        <v>2025</v>
      </c>
      <c r="H5" s="49" t="s">
        <v>119</v>
      </c>
    </row>
    <row r="6" spans="1:8" ht="18" customHeight="1">
      <c r="A6" s="7" t="s">
        <v>1</v>
      </c>
      <c r="B6" s="64"/>
      <c r="C6" s="50"/>
      <c r="D6" s="8" t="s">
        <v>25</v>
      </c>
      <c r="E6" s="8"/>
      <c r="F6" s="34">
        <f>F7</f>
        <v>3769.5</v>
      </c>
      <c r="G6" s="34">
        <f t="shared" ref="G6:H6" si="0">G7</f>
        <v>0</v>
      </c>
      <c r="H6" s="34">
        <f t="shared" si="0"/>
        <v>898.89999999999986</v>
      </c>
    </row>
    <row r="7" spans="1:8">
      <c r="A7" s="144" t="s">
        <v>2</v>
      </c>
      <c r="B7" s="65"/>
      <c r="C7" s="129"/>
      <c r="D7" s="133" t="s">
        <v>34</v>
      </c>
      <c r="E7" s="133"/>
      <c r="F7" s="146">
        <f>F9+F10+F11+F12</f>
        <v>3769.5</v>
      </c>
      <c r="H7" s="146">
        <f>H9+H10+H11+H12</f>
        <v>898.89999999999986</v>
      </c>
    </row>
    <row r="8" spans="1:8">
      <c r="A8" s="144"/>
      <c r="B8" s="66"/>
      <c r="C8" s="130"/>
      <c r="D8" s="134"/>
      <c r="E8" s="134"/>
      <c r="F8" s="147"/>
      <c r="H8" s="147"/>
    </row>
    <row r="9" spans="1:8">
      <c r="A9" s="107"/>
      <c r="B9" s="17"/>
      <c r="C9" s="51" t="s">
        <v>32</v>
      </c>
      <c r="D9" s="9" t="s">
        <v>13</v>
      </c>
      <c r="E9" s="9">
        <v>100</v>
      </c>
      <c r="F9" s="148">
        <v>2033.3</v>
      </c>
      <c r="G9" s="149"/>
      <c r="H9" s="148">
        <v>404.2</v>
      </c>
    </row>
    <row r="10" spans="1:8">
      <c r="A10" s="113"/>
      <c r="B10" s="17"/>
      <c r="C10" s="51" t="s">
        <v>32</v>
      </c>
      <c r="D10" s="9" t="s">
        <v>13</v>
      </c>
      <c r="E10" s="9">
        <v>200</v>
      </c>
      <c r="F10" s="148">
        <v>1506.2</v>
      </c>
      <c r="G10" s="149"/>
      <c r="H10" s="148">
        <v>327.9</v>
      </c>
    </row>
    <row r="11" spans="1:8">
      <c r="A11" s="97"/>
      <c r="B11" s="65"/>
      <c r="C11" s="51" t="s">
        <v>32</v>
      </c>
      <c r="D11" s="9" t="s">
        <v>13</v>
      </c>
      <c r="E11" s="9">
        <v>800</v>
      </c>
      <c r="F11" s="150">
        <v>65</v>
      </c>
      <c r="G11" s="150">
        <v>65</v>
      </c>
      <c r="H11" s="150">
        <v>1.8</v>
      </c>
    </row>
    <row r="12" spans="1:8">
      <c r="A12" s="117"/>
      <c r="B12" s="17" t="s">
        <v>98</v>
      </c>
      <c r="C12" s="51" t="s">
        <v>32</v>
      </c>
      <c r="D12" s="17" t="s">
        <v>116</v>
      </c>
      <c r="E12" s="11">
        <v>200</v>
      </c>
      <c r="F12" s="148">
        <v>165</v>
      </c>
      <c r="H12" s="151">
        <v>165</v>
      </c>
    </row>
    <row r="13" spans="1:8">
      <c r="A13" s="98"/>
      <c r="B13" s="66"/>
      <c r="C13" s="100"/>
      <c r="D13" s="11"/>
      <c r="E13" s="11"/>
      <c r="F13" s="152"/>
      <c r="G13" s="153"/>
      <c r="H13" s="152"/>
    </row>
    <row r="14" spans="1:8" ht="31.5">
      <c r="A14" s="106" t="s">
        <v>3</v>
      </c>
      <c r="B14" s="68"/>
      <c r="C14" s="50"/>
      <c r="D14" s="8" t="s">
        <v>14</v>
      </c>
      <c r="E14" s="8"/>
      <c r="F14" s="34">
        <f>F15+F17+F24+F31+F38+F42+F44+F50</f>
        <v>8690.7000000000007</v>
      </c>
      <c r="G14" s="34">
        <f t="shared" ref="G14:H14" si="1">G15+G17+G24+G31+G38+G42+G44+G50</f>
        <v>354.3</v>
      </c>
      <c r="H14" s="34">
        <f t="shared" si="1"/>
        <v>1567.2</v>
      </c>
    </row>
    <row r="15" spans="1:8">
      <c r="A15" s="106"/>
      <c r="B15" s="68"/>
      <c r="C15" s="50"/>
      <c r="D15" s="8" t="s">
        <v>108</v>
      </c>
      <c r="E15" s="8"/>
      <c r="F15" s="34">
        <f>F16</f>
        <v>1612.8</v>
      </c>
      <c r="G15" s="34">
        <f t="shared" ref="G15:H15" si="2">G16</f>
        <v>0</v>
      </c>
      <c r="H15" s="34">
        <f t="shared" si="2"/>
        <v>396.1</v>
      </c>
    </row>
    <row r="16" spans="1:8" ht="31.5">
      <c r="A16" s="120" t="s">
        <v>120</v>
      </c>
      <c r="B16" s="17"/>
      <c r="C16" s="52" t="s">
        <v>33</v>
      </c>
      <c r="D16" s="9" t="s">
        <v>15</v>
      </c>
      <c r="E16" s="9">
        <v>100</v>
      </c>
      <c r="F16" s="148">
        <v>1612.8</v>
      </c>
      <c r="G16" s="149"/>
      <c r="H16" s="148">
        <v>396.1</v>
      </c>
    </row>
    <row r="17" spans="1:9">
      <c r="A17" s="127" t="s">
        <v>4</v>
      </c>
      <c r="B17" s="65"/>
      <c r="C17" s="129"/>
      <c r="D17" s="131" t="s">
        <v>37</v>
      </c>
      <c r="E17" s="133"/>
      <c r="F17" s="154">
        <f>F19+F21+F23+F22+F20</f>
        <v>1649.9</v>
      </c>
      <c r="G17" s="48"/>
      <c r="H17" s="154">
        <f>H19+H21+H23</f>
        <v>283</v>
      </c>
    </row>
    <row r="18" spans="1:9" ht="5.25" customHeight="1">
      <c r="A18" s="128"/>
      <c r="B18" s="66"/>
      <c r="C18" s="130"/>
      <c r="D18" s="132"/>
      <c r="E18" s="134"/>
      <c r="F18" s="155"/>
      <c r="G18" s="48"/>
      <c r="H18" s="155"/>
    </row>
    <row r="19" spans="1:9">
      <c r="A19" s="118"/>
      <c r="B19" s="69"/>
      <c r="C19" s="100" t="s">
        <v>35</v>
      </c>
      <c r="D19" s="9" t="s">
        <v>16</v>
      </c>
      <c r="E19" s="9">
        <v>100</v>
      </c>
      <c r="F19" s="148">
        <v>1273.9000000000001</v>
      </c>
      <c r="G19" s="149"/>
      <c r="H19" s="148">
        <v>200.9</v>
      </c>
    </row>
    <row r="20" spans="1:9" hidden="1">
      <c r="A20" s="32"/>
      <c r="B20" s="69" t="s">
        <v>98</v>
      </c>
      <c r="C20" s="100" t="s">
        <v>35</v>
      </c>
      <c r="D20" s="17" t="s">
        <v>97</v>
      </c>
      <c r="E20" s="9">
        <v>200</v>
      </c>
      <c r="F20" s="148"/>
      <c r="G20" s="149"/>
      <c r="H20" s="148"/>
    </row>
    <row r="21" spans="1:9">
      <c r="A21" s="118"/>
      <c r="B21" s="70"/>
      <c r="C21" s="100" t="s">
        <v>35</v>
      </c>
      <c r="D21" s="9" t="s">
        <v>16</v>
      </c>
      <c r="E21" s="9">
        <v>200</v>
      </c>
      <c r="F21" s="148">
        <v>371.3</v>
      </c>
      <c r="G21" s="149"/>
      <c r="H21" s="148">
        <v>82.1</v>
      </c>
    </row>
    <row r="22" spans="1:9" hidden="1">
      <c r="A22" s="2"/>
      <c r="B22" s="66" t="s">
        <v>98</v>
      </c>
      <c r="C22" s="100" t="s">
        <v>35</v>
      </c>
      <c r="D22" s="17" t="s">
        <v>94</v>
      </c>
      <c r="E22" s="9">
        <v>200</v>
      </c>
      <c r="F22" s="148"/>
      <c r="G22" s="149"/>
      <c r="H22" s="148"/>
    </row>
    <row r="23" spans="1:9">
      <c r="A23" s="98"/>
      <c r="B23" s="66"/>
      <c r="C23" s="100" t="s">
        <v>35</v>
      </c>
      <c r="D23" s="9" t="s">
        <v>16</v>
      </c>
      <c r="E23" s="9">
        <v>800</v>
      </c>
      <c r="F23" s="148">
        <v>4.7</v>
      </c>
      <c r="G23" s="149"/>
      <c r="H23" s="148">
        <v>0</v>
      </c>
    </row>
    <row r="24" spans="1:9">
      <c r="A24" s="144" t="s">
        <v>5</v>
      </c>
      <c r="B24" s="65"/>
      <c r="C24" s="129"/>
      <c r="D24" s="131" t="s">
        <v>36</v>
      </c>
      <c r="E24" s="133"/>
      <c r="F24" s="154">
        <f>F26+F27+F30+F29+F28</f>
        <v>3378.6000000000004</v>
      </c>
      <c r="G24" s="48"/>
      <c r="H24" s="154">
        <f>H26+H27+H30+H29+H28</f>
        <v>610.30000000000007</v>
      </c>
    </row>
    <row r="25" spans="1:9" ht="4.5" hidden="1" customHeight="1">
      <c r="A25" s="144"/>
      <c r="B25" s="66"/>
      <c r="C25" s="130"/>
      <c r="D25" s="132"/>
      <c r="E25" s="134"/>
      <c r="F25" s="155"/>
      <c r="G25" s="48"/>
      <c r="H25" s="155"/>
    </row>
    <row r="26" spans="1:9">
      <c r="A26" s="118"/>
      <c r="B26" s="71"/>
      <c r="C26" s="51" t="s">
        <v>38</v>
      </c>
      <c r="D26" s="9" t="s">
        <v>28</v>
      </c>
      <c r="E26" s="9">
        <v>100</v>
      </c>
      <c r="F26" s="148">
        <v>2720.5</v>
      </c>
      <c r="G26" s="149"/>
      <c r="H26" s="148">
        <v>498.3</v>
      </c>
    </row>
    <row r="27" spans="1:9">
      <c r="A27" s="37"/>
      <c r="B27" s="17"/>
      <c r="C27" s="51" t="s">
        <v>38</v>
      </c>
      <c r="D27" s="9" t="s">
        <v>28</v>
      </c>
      <c r="E27" s="9">
        <v>200</v>
      </c>
      <c r="F27" s="148">
        <v>602.79999999999995</v>
      </c>
      <c r="G27" s="149"/>
      <c r="H27" s="148">
        <v>107.8</v>
      </c>
    </row>
    <row r="28" spans="1:9" s="12" customFormat="1">
      <c r="A28" s="36"/>
      <c r="B28" s="17"/>
      <c r="C28" s="51" t="s">
        <v>38</v>
      </c>
      <c r="D28" s="9" t="s">
        <v>28</v>
      </c>
      <c r="E28" s="9">
        <v>800</v>
      </c>
      <c r="F28" s="148">
        <v>1</v>
      </c>
      <c r="G28" s="149"/>
      <c r="H28" s="148"/>
    </row>
    <row r="29" spans="1:9">
      <c r="A29" s="4"/>
      <c r="B29" s="17"/>
      <c r="C29" s="51" t="s">
        <v>38</v>
      </c>
      <c r="D29" s="9" t="s">
        <v>39</v>
      </c>
      <c r="E29" s="9">
        <v>200</v>
      </c>
      <c r="F29" s="148">
        <v>50</v>
      </c>
      <c r="G29" s="149"/>
      <c r="H29" s="148"/>
      <c r="I29" s="6"/>
    </row>
    <row r="30" spans="1:9">
      <c r="A30" s="4"/>
      <c r="B30" s="17"/>
      <c r="C30" s="51" t="s">
        <v>38</v>
      </c>
      <c r="D30" s="9" t="s">
        <v>39</v>
      </c>
      <c r="E30" s="9">
        <v>800</v>
      </c>
      <c r="F30" s="148">
        <v>4.3</v>
      </c>
      <c r="G30" s="149"/>
      <c r="H30" s="148">
        <v>4.2</v>
      </c>
      <c r="I30" s="6"/>
    </row>
    <row r="31" spans="1:9">
      <c r="A31" s="144" t="s">
        <v>6</v>
      </c>
      <c r="B31" s="65"/>
      <c r="C31" s="129"/>
      <c r="D31" s="131" t="s">
        <v>40</v>
      </c>
      <c r="E31" s="133"/>
      <c r="F31" s="156">
        <f>F34+F35+F36+F37</f>
        <v>152</v>
      </c>
      <c r="G31" s="48"/>
      <c r="H31" s="156">
        <f t="shared" ref="H31" si="3">H34+H35+H36+H37</f>
        <v>48</v>
      </c>
    </row>
    <row r="32" spans="1:9" ht="3.75" customHeight="1">
      <c r="A32" s="144"/>
      <c r="B32" s="67"/>
      <c r="C32" s="141"/>
      <c r="D32" s="139"/>
      <c r="E32" s="145"/>
      <c r="F32" s="156"/>
      <c r="G32" s="48"/>
      <c r="H32" s="156"/>
    </row>
    <row r="33" spans="1:8" ht="15.75" hidden="1" customHeight="1">
      <c r="A33" s="144"/>
      <c r="B33" s="66"/>
      <c r="C33" s="130"/>
      <c r="D33" s="132"/>
      <c r="E33" s="134"/>
      <c r="F33" s="156"/>
      <c r="G33" s="48"/>
      <c r="H33" s="156"/>
    </row>
    <row r="34" spans="1:8">
      <c r="A34" s="97"/>
      <c r="B34" s="65"/>
      <c r="C34" s="99" t="s">
        <v>41</v>
      </c>
      <c r="D34" s="9" t="s">
        <v>17</v>
      </c>
      <c r="E34" s="101">
        <v>800</v>
      </c>
      <c r="F34" s="150">
        <v>3</v>
      </c>
      <c r="G34" s="149"/>
      <c r="H34" s="150">
        <v>0</v>
      </c>
    </row>
    <row r="35" spans="1:8">
      <c r="A35" s="97"/>
      <c r="B35" s="65"/>
      <c r="C35" s="99" t="s">
        <v>42</v>
      </c>
      <c r="D35" s="9" t="s">
        <v>19</v>
      </c>
      <c r="E35" s="101">
        <v>700</v>
      </c>
      <c r="F35" s="150">
        <v>1</v>
      </c>
      <c r="G35" s="149"/>
      <c r="H35" s="150">
        <v>0</v>
      </c>
    </row>
    <row r="36" spans="1:8">
      <c r="A36" s="97"/>
      <c r="B36" s="65"/>
      <c r="C36" s="99" t="s">
        <v>35</v>
      </c>
      <c r="D36" s="9" t="s">
        <v>18</v>
      </c>
      <c r="E36" s="101">
        <v>500</v>
      </c>
      <c r="F36" s="150">
        <v>147</v>
      </c>
      <c r="G36" s="149"/>
      <c r="H36" s="150">
        <v>48</v>
      </c>
    </row>
    <row r="37" spans="1:8">
      <c r="A37" s="97"/>
      <c r="B37" s="65"/>
      <c r="C37" s="99" t="s">
        <v>48</v>
      </c>
      <c r="D37" s="9" t="s">
        <v>18</v>
      </c>
      <c r="E37" s="101">
        <v>500</v>
      </c>
      <c r="F37" s="150">
        <v>1</v>
      </c>
      <c r="G37" s="149"/>
      <c r="H37" s="150">
        <v>0</v>
      </c>
    </row>
    <row r="38" spans="1:8">
      <c r="A38" s="127" t="s">
        <v>11</v>
      </c>
      <c r="B38" s="65"/>
      <c r="C38" s="129"/>
      <c r="D38" s="131" t="s">
        <v>43</v>
      </c>
      <c r="E38" s="133"/>
      <c r="F38" s="157">
        <f>F40+F41</f>
        <v>24.4</v>
      </c>
      <c r="G38" s="48"/>
      <c r="H38" s="157">
        <f>H40+H41</f>
        <v>0</v>
      </c>
    </row>
    <row r="39" spans="1:8">
      <c r="A39" s="128"/>
      <c r="B39" s="66"/>
      <c r="C39" s="130"/>
      <c r="D39" s="132"/>
      <c r="E39" s="134"/>
      <c r="F39" s="158"/>
      <c r="G39" s="48"/>
      <c r="H39" s="158"/>
    </row>
    <row r="40" spans="1:8">
      <c r="A40" s="98"/>
      <c r="B40" s="66"/>
      <c r="C40" s="100" t="s">
        <v>44</v>
      </c>
      <c r="D40" s="9" t="s">
        <v>45</v>
      </c>
      <c r="E40" s="102">
        <v>200</v>
      </c>
      <c r="F40" s="159">
        <v>18</v>
      </c>
      <c r="G40" s="149"/>
      <c r="H40" s="159">
        <v>0</v>
      </c>
    </row>
    <row r="41" spans="1:8">
      <c r="A41" s="98"/>
      <c r="B41" s="66"/>
      <c r="C41" s="100" t="s">
        <v>46</v>
      </c>
      <c r="D41" s="9" t="s">
        <v>61</v>
      </c>
      <c r="E41" s="102">
        <v>200</v>
      </c>
      <c r="F41" s="159">
        <v>6.4</v>
      </c>
      <c r="G41" s="149"/>
      <c r="H41" s="159">
        <v>0</v>
      </c>
    </row>
    <row r="42" spans="1:8">
      <c r="A42" s="14" t="s">
        <v>7</v>
      </c>
      <c r="B42" s="72"/>
      <c r="C42" s="51"/>
      <c r="D42" s="87" t="s">
        <v>102</v>
      </c>
      <c r="E42" s="15"/>
      <c r="F42" s="160">
        <f>F43</f>
        <v>466.5</v>
      </c>
      <c r="G42" s="160">
        <f t="shared" ref="G42:H42" si="4">G43</f>
        <v>0</v>
      </c>
      <c r="H42" s="160">
        <f t="shared" si="4"/>
        <v>73.3</v>
      </c>
    </row>
    <row r="43" spans="1:8">
      <c r="A43" s="118"/>
      <c r="B43" s="72"/>
      <c r="C43" s="51" t="s">
        <v>47</v>
      </c>
      <c r="D43" s="15" t="s">
        <v>20</v>
      </c>
      <c r="E43" s="15">
        <v>300</v>
      </c>
      <c r="F43" s="161">
        <v>466.5</v>
      </c>
      <c r="G43" s="149"/>
      <c r="H43" s="161">
        <v>73.3</v>
      </c>
    </row>
    <row r="44" spans="1:8" ht="31.5">
      <c r="A44" s="107" t="s">
        <v>100</v>
      </c>
      <c r="B44" s="17"/>
      <c r="C44" s="52"/>
      <c r="D44" s="8" t="s">
        <v>113</v>
      </c>
      <c r="E44" s="9"/>
      <c r="F44" s="34">
        <f>F45+F46+F49+F47+F48</f>
        <v>998.90000000000009</v>
      </c>
      <c r="G44" s="34">
        <f t="shared" ref="G44" si="5">G45+G49</f>
        <v>354.3</v>
      </c>
      <c r="H44" s="34">
        <f>H45+H46+H49</f>
        <v>87.5</v>
      </c>
    </row>
    <row r="45" spans="1:8">
      <c r="A45" s="4"/>
      <c r="B45" s="17" t="s">
        <v>98</v>
      </c>
      <c r="C45" s="52" t="s">
        <v>57</v>
      </c>
      <c r="D45" s="17" t="s">
        <v>101</v>
      </c>
      <c r="E45" s="9">
        <v>200</v>
      </c>
      <c r="F45" s="148">
        <v>354.3</v>
      </c>
      <c r="G45" s="148">
        <v>354.3</v>
      </c>
      <c r="H45" s="148">
        <v>51.6</v>
      </c>
    </row>
    <row r="46" spans="1:8">
      <c r="A46" s="4"/>
      <c r="B46" s="11" t="s">
        <v>103</v>
      </c>
      <c r="C46" s="52" t="s">
        <v>57</v>
      </c>
      <c r="D46" s="9" t="s">
        <v>101</v>
      </c>
      <c r="E46" s="9">
        <v>200</v>
      </c>
      <c r="F46" s="148">
        <v>265.60000000000002</v>
      </c>
      <c r="G46" s="148">
        <v>265.60000000000002</v>
      </c>
      <c r="H46" s="148">
        <v>25.9</v>
      </c>
    </row>
    <row r="47" spans="1:8" hidden="1">
      <c r="A47" s="4"/>
      <c r="B47" s="17" t="s">
        <v>98</v>
      </c>
      <c r="C47" s="52" t="s">
        <v>57</v>
      </c>
      <c r="D47" s="17" t="s">
        <v>107</v>
      </c>
      <c r="E47" s="9">
        <v>200</v>
      </c>
      <c r="F47" s="148"/>
      <c r="G47" s="149"/>
      <c r="H47" s="148"/>
    </row>
    <row r="48" spans="1:8" hidden="1">
      <c r="A48" s="4"/>
      <c r="B48" s="17" t="s">
        <v>103</v>
      </c>
      <c r="C48" s="52" t="s">
        <v>57</v>
      </c>
      <c r="D48" s="11" t="s">
        <v>107</v>
      </c>
      <c r="E48" s="9">
        <v>200</v>
      </c>
      <c r="F48" s="148"/>
      <c r="G48" s="149"/>
      <c r="H48" s="148"/>
    </row>
    <row r="49" spans="1:8">
      <c r="A49" s="107"/>
      <c r="B49" s="17"/>
      <c r="C49" s="52" t="s">
        <v>57</v>
      </c>
      <c r="D49" s="9" t="s">
        <v>58</v>
      </c>
      <c r="E49" s="9">
        <v>200</v>
      </c>
      <c r="F49" s="148">
        <v>379</v>
      </c>
      <c r="G49" s="149"/>
      <c r="H49" s="148">
        <v>10</v>
      </c>
    </row>
    <row r="50" spans="1:8" ht="32.25" customHeight="1">
      <c r="A50" s="107" t="s">
        <v>12</v>
      </c>
      <c r="B50" s="17"/>
      <c r="C50" s="51"/>
      <c r="D50" s="8" t="s">
        <v>49</v>
      </c>
      <c r="E50" s="9"/>
      <c r="F50" s="162">
        <f>F51+F52</f>
        <v>407.6</v>
      </c>
      <c r="G50" s="163"/>
      <c r="H50" s="162">
        <f>H51+H52</f>
        <v>69</v>
      </c>
    </row>
    <row r="51" spans="1:8">
      <c r="A51" s="4"/>
      <c r="B51" s="17" t="s">
        <v>99</v>
      </c>
      <c r="C51" s="51" t="s">
        <v>50</v>
      </c>
      <c r="D51" s="17" t="s">
        <v>21</v>
      </c>
      <c r="E51" s="9">
        <v>100</v>
      </c>
      <c r="F51" s="148">
        <v>359.6</v>
      </c>
      <c r="G51" s="148">
        <v>359.6</v>
      </c>
      <c r="H51" s="148">
        <v>69</v>
      </c>
    </row>
    <row r="52" spans="1:8">
      <c r="A52" s="107"/>
      <c r="B52" s="17" t="s">
        <v>99</v>
      </c>
      <c r="C52" s="51" t="s">
        <v>50</v>
      </c>
      <c r="D52" s="17" t="s">
        <v>21</v>
      </c>
      <c r="E52" s="9">
        <v>200</v>
      </c>
      <c r="F52" s="148">
        <v>48</v>
      </c>
      <c r="G52" s="149"/>
      <c r="H52" s="148">
        <v>0</v>
      </c>
    </row>
    <row r="53" spans="1:8">
      <c r="A53" s="135" t="s">
        <v>8</v>
      </c>
      <c r="B53" s="73"/>
      <c r="C53" s="136"/>
      <c r="D53" s="131" t="s">
        <v>22</v>
      </c>
      <c r="E53" s="131"/>
      <c r="F53" s="164">
        <f>F62+F67+F77+F79+F81+F92</f>
        <v>7499.3</v>
      </c>
      <c r="H53" s="164">
        <f>H62+H67+H77+H79+H81+H92</f>
        <v>495.2</v>
      </c>
    </row>
    <row r="54" spans="1:8" ht="7.5" customHeight="1">
      <c r="A54" s="135"/>
      <c r="B54" s="74"/>
      <c r="C54" s="137"/>
      <c r="D54" s="139"/>
      <c r="E54" s="139"/>
      <c r="F54" s="164"/>
      <c r="H54" s="164"/>
    </row>
    <row r="55" spans="1:8" ht="1.5" hidden="1" customHeight="1">
      <c r="A55" s="135"/>
      <c r="B55" s="75"/>
      <c r="C55" s="138"/>
      <c r="D55" s="132"/>
      <c r="E55" s="132"/>
      <c r="F55" s="164"/>
      <c r="H55" s="164"/>
    </row>
    <row r="56" spans="1:8" ht="15.75" hidden="1" customHeight="1">
      <c r="A56" s="127" t="s">
        <v>9</v>
      </c>
      <c r="B56" s="65"/>
      <c r="C56" s="129"/>
      <c r="D56" s="142" t="s">
        <v>51</v>
      </c>
      <c r="E56" s="142"/>
      <c r="F56" s="165">
        <f>F59+F60+F61</f>
        <v>0</v>
      </c>
      <c r="H56" s="165">
        <f>H59+H60+H61</f>
        <v>0</v>
      </c>
    </row>
    <row r="57" spans="1:8" ht="15.75" hidden="1" customHeight="1">
      <c r="A57" s="140"/>
      <c r="B57" s="67"/>
      <c r="C57" s="141"/>
      <c r="D57" s="143"/>
      <c r="E57" s="143"/>
      <c r="F57" s="166"/>
      <c r="H57" s="166"/>
    </row>
    <row r="58" spans="1:8" ht="15.75" hidden="1" customHeight="1">
      <c r="A58" s="140"/>
      <c r="B58" s="67"/>
      <c r="C58" s="103"/>
      <c r="D58" s="143"/>
      <c r="E58" s="105"/>
      <c r="F58" s="166"/>
      <c r="H58" s="166"/>
    </row>
    <row r="59" spans="1:8" hidden="1">
      <c r="A59" s="10"/>
      <c r="B59" s="17"/>
      <c r="C59" s="51" t="s">
        <v>52</v>
      </c>
      <c r="D59" s="9" t="s">
        <v>26</v>
      </c>
      <c r="E59" s="9">
        <v>200</v>
      </c>
      <c r="F59" s="151"/>
      <c r="H59" s="151"/>
    </row>
    <row r="60" spans="1:8" hidden="1">
      <c r="A60" s="16"/>
      <c r="B60" s="68"/>
      <c r="C60" s="51" t="s">
        <v>52</v>
      </c>
      <c r="D60" s="17" t="s">
        <v>27</v>
      </c>
      <c r="E60" s="9">
        <v>200</v>
      </c>
      <c r="F60" s="167"/>
      <c r="H60" s="167"/>
    </row>
    <row r="61" spans="1:8" hidden="1">
      <c r="A61" s="18" t="s">
        <v>77</v>
      </c>
      <c r="B61" s="65"/>
      <c r="C61" s="53" t="s">
        <v>52</v>
      </c>
      <c r="D61" s="11" t="s">
        <v>27</v>
      </c>
      <c r="E61" s="11">
        <v>200</v>
      </c>
      <c r="F61" s="150"/>
      <c r="H61" s="150"/>
    </row>
    <row r="62" spans="1:8">
      <c r="A62" s="127" t="s">
        <v>86</v>
      </c>
      <c r="B62" s="65"/>
      <c r="C62" s="129"/>
      <c r="D62" s="131" t="s">
        <v>59</v>
      </c>
      <c r="E62" s="133"/>
      <c r="F62" s="154">
        <f>F64+F65+F66</f>
        <v>834.4</v>
      </c>
      <c r="G62" s="48"/>
      <c r="H62" s="154">
        <f>H64+H65+H66</f>
        <v>260.2</v>
      </c>
    </row>
    <row r="63" spans="1:8">
      <c r="A63" s="128"/>
      <c r="B63" s="66"/>
      <c r="C63" s="130"/>
      <c r="D63" s="132"/>
      <c r="E63" s="134"/>
      <c r="F63" s="155"/>
      <c r="G63" s="48"/>
      <c r="H63" s="155"/>
    </row>
    <row r="64" spans="1:8">
      <c r="A64" s="107"/>
      <c r="B64" s="17"/>
      <c r="C64" s="51" t="s">
        <v>54</v>
      </c>
      <c r="D64" s="9" t="s">
        <v>23</v>
      </c>
      <c r="E64" s="9">
        <v>200</v>
      </c>
      <c r="F64" s="148">
        <v>675.6</v>
      </c>
      <c r="G64" s="149"/>
      <c r="H64" s="148">
        <v>260.2</v>
      </c>
    </row>
    <row r="65" spans="1:8">
      <c r="A65" s="19"/>
      <c r="B65" s="72" t="s">
        <v>98</v>
      </c>
      <c r="C65" s="51" t="s">
        <v>54</v>
      </c>
      <c r="D65" s="17" t="s">
        <v>29</v>
      </c>
      <c r="E65" s="9">
        <v>200</v>
      </c>
      <c r="F65" s="148">
        <v>144.4</v>
      </c>
      <c r="G65" s="148">
        <v>144.4</v>
      </c>
      <c r="H65" s="148">
        <v>0</v>
      </c>
    </row>
    <row r="66" spans="1:8">
      <c r="A66" s="20"/>
      <c r="B66" s="94" t="s">
        <v>103</v>
      </c>
      <c r="C66" s="51" t="s">
        <v>54</v>
      </c>
      <c r="D66" s="11" t="s">
        <v>29</v>
      </c>
      <c r="E66" s="9">
        <v>200</v>
      </c>
      <c r="F66" s="148">
        <v>14.4</v>
      </c>
      <c r="G66" s="148">
        <v>14.4</v>
      </c>
      <c r="H66" s="148">
        <v>0</v>
      </c>
    </row>
    <row r="67" spans="1:8">
      <c r="A67" s="97" t="s">
        <v>87</v>
      </c>
      <c r="B67" s="65"/>
      <c r="C67" s="99"/>
      <c r="D67" s="8" t="s">
        <v>53</v>
      </c>
      <c r="E67" s="9"/>
      <c r="F67" s="168">
        <f>F68+F69+F70+F71+F76+F75</f>
        <v>1691.6</v>
      </c>
      <c r="G67" s="168">
        <f t="shared" ref="G67:H67" si="6">G68+G69+G70+G71+G76+G75</f>
        <v>45</v>
      </c>
      <c r="H67" s="168">
        <f t="shared" si="6"/>
        <v>235</v>
      </c>
    </row>
    <row r="68" spans="1:8">
      <c r="A68" s="97"/>
      <c r="B68" s="65"/>
      <c r="C68" s="99" t="s">
        <v>54</v>
      </c>
      <c r="D68" s="9" t="s">
        <v>110</v>
      </c>
      <c r="E68" s="9">
        <v>200</v>
      </c>
      <c r="F68" s="169">
        <v>100</v>
      </c>
      <c r="G68" s="170"/>
      <c r="H68" s="169">
        <v>0</v>
      </c>
    </row>
    <row r="69" spans="1:8">
      <c r="A69" s="108"/>
      <c r="B69" s="76"/>
      <c r="C69" s="99" t="s">
        <v>54</v>
      </c>
      <c r="D69" s="9" t="s">
        <v>24</v>
      </c>
      <c r="E69" s="9">
        <v>200</v>
      </c>
      <c r="F69" s="148">
        <v>337.6</v>
      </c>
      <c r="G69" s="149"/>
      <c r="H69" s="148">
        <v>150</v>
      </c>
    </row>
    <row r="70" spans="1:8">
      <c r="A70" s="112"/>
      <c r="B70" s="17"/>
      <c r="C70" s="51" t="s">
        <v>54</v>
      </c>
      <c r="D70" s="9" t="s">
        <v>85</v>
      </c>
      <c r="E70" s="9">
        <v>200</v>
      </c>
      <c r="F70" s="148">
        <v>15</v>
      </c>
      <c r="G70" s="149"/>
      <c r="H70" s="148">
        <v>0</v>
      </c>
    </row>
    <row r="71" spans="1:8">
      <c r="A71" s="38"/>
      <c r="B71" s="77"/>
      <c r="C71" s="99" t="s">
        <v>64</v>
      </c>
      <c r="D71" s="9" t="s">
        <v>69</v>
      </c>
      <c r="E71" s="9">
        <v>200</v>
      </c>
      <c r="F71" s="148">
        <v>194</v>
      </c>
      <c r="G71" s="149"/>
      <c r="H71" s="148">
        <v>85</v>
      </c>
    </row>
    <row r="72" spans="1:8" hidden="1">
      <c r="A72" s="21" t="s">
        <v>83</v>
      </c>
      <c r="B72" s="65"/>
      <c r="C72" s="54" t="s">
        <v>64</v>
      </c>
      <c r="D72" s="17" t="s">
        <v>82</v>
      </c>
      <c r="E72" s="17">
        <v>400</v>
      </c>
      <c r="F72" s="167"/>
      <c r="G72" s="62"/>
      <c r="H72" s="167"/>
    </row>
    <row r="73" spans="1:8" hidden="1">
      <c r="A73" s="21" t="s">
        <v>84</v>
      </c>
      <c r="B73" s="65"/>
      <c r="C73" s="99" t="s">
        <v>64</v>
      </c>
      <c r="D73" s="9" t="s">
        <v>82</v>
      </c>
      <c r="E73" s="9">
        <v>400</v>
      </c>
      <c r="F73" s="151"/>
      <c r="H73" s="151"/>
    </row>
    <row r="74" spans="1:8" hidden="1">
      <c r="A74" s="13"/>
      <c r="B74" s="65"/>
      <c r="C74" s="99"/>
      <c r="D74" s="9"/>
      <c r="E74" s="9"/>
      <c r="F74" s="151"/>
      <c r="H74" s="151"/>
    </row>
    <row r="75" spans="1:8">
      <c r="A75" s="13"/>
      <c r="B75" s="65"/>
      <c r="C75" s="119" t="s">
        <v>64</v>
      </c>
      <c r="D75" s="9" t="s">
        <v>69</v>
      </c>
      <c r="E75" s="9">
        <v>400</v>
      </c>
      <c r="F75" s="151">
        <v>1000</v>
      </c>
      <c r="H75" s="151">
        <v>0</v>
      </c>
    </row>
    <row r="76" spans="1:8">
      <c r="A76" s="13"/>
      <c r="B76" s="65"/>
      <c r="C76" s="99" t="s">
        <v>64</v>
      </c>
      <c r="D76" s="9" t="s">
        <v>111</v>
      </c>
      <c r="E76" s="9">
        <v>500</v>
      </c>
      <c r="F76" s="151">
        <v>45</v>
      </c>
      <c r="G76" s="151">
        <v>45</v>
      </c>
      <c r="H76" s="151">
        <v>0</v>
      </c>
    </row>
    <row r="77" spans="1:8" ht="31.5">
      <c r="A77" s="107" t="s">
        <v>88</v>
      </c>
      <c r="B77" s="65"/>
      <c r="C77" s="99"/>
      <c r="D77" s="8" t="s">
        <v>62</v>
      </c>
      <c r="E77" s="9"/>
      <c r="F77" s="34">
        <f>F78</f>
        <v>45</v>
      </c>
      <c r="G77" s="48"/>
      <c r="H77" s="34">
        <f>H78</f>
        <v>0</v>
      </c>
    </row>
    <row r="78" spans="1:8">
      <c r="A78" s="107"/>
      <c r="B78" s="17"/>
      <c r="C78" s="51" t="s">
        <v>54</v>
      </c>
      <c r="D78" s="9" t="s">
        <v>68</v>
      </c>
      <c r="E78" s="9">
        <v>200</v>
      </c>
      <c r="F78" s="148">
        <v>45</v>
      </c>
      <c r="G78" s="149"/>
      <c r="H78" s="148">
        <v>0</v>
      </c>
    </row>
    <row r="79" spans="1:8" ht="31.5">
      <c r="A79" s="107" t="s">
        <v>89</v>
      </c>
      <c r="B79" s="17"/>
      <c r="C79" s="52"/>
      <c r="D79" s="8" t="s">
        <v>104</v>
      </c>
      <c r="E79" s="9"/>
      <c r="F79" s="34">
        <f>F80</f>
        <v>20</v>
      </c>
      <c r="G79" s="34">
        <f t="shared" ref="G79:H79" si="7">G80</f>
        <v>20</v>
      </c>
      <c r="H79" s="34">
        <f t="shared" si="7"/>
        <v>0</v>
      </c>
    </row>
    <row r="80" spans="1:8">
      <c r="A80" s="107"/>
      <c r="B80" s="17"/>
      <c r="C80" s="52" t="s">
        <v>54</v>
      </c>
      <c r="D80" s="9" t="s">
        <v>55</v>
      </c>
      <c r="E80" s="9">
        <v>200</v>
      </c>
      <c r="F80" s="148">
        <v>20</v>
      </c>
      <c r="G80" s="148">
        <v>20</v>
      </c>
      <c r="H80" s="148">
        <v>0</v>
      </c>
    </row>
    <row r="81" spans="1:8" ht="31.5">
      <c r="A81" s="14" t="s">
        <v>90</v>
      </c>
      <c r="B81" s="72"/>
      <c r="C81" s="51"/>
      <c r="D81" s="8" t="s">
        <v>63</v>
      </c>
      <c r="E81" s="9"/>
      <c r="F81" s="34">
        <f>F83+F86+F87+F88+F91</f>
        <v>2570.8000000000002</v>
      </c>
      <c r="G81" s="34">
        <f t="shared" ref="G81:H81" si="8">G83+G86+G87</f>
        <v>250</v>
      </c>
      <c r="H81" s="34">
        <f t="shared" si="8"/>
        <v>0</v>
      </c>
    </row>
    <row r="82" spans="1:8" hidden="1">
      <c r="A82" s="10"/>
      <c r="B82" s="17" t="s">
        <v>98</v>
      </c>
      <c r="C82" s="51" t="s">
        <v>48</v>
      </c>
      <c r="D82" s="9" t="s">
        <v>95</v>
      </c>
      <c r="E82" s="9">
        <v>200</v>
      </c>
      <c r="F82" s="151">
        <v>0</v>
      </c>
      <c r="H82" s="167"/>
    </row>
    <row r="83" spans="1:8">
      <c r="A83" s="107"/>
      <c r="B83" s="17"/>
      <c r="C83" s="51" t="s">
        <v>48</v>
      </c>
      <c r="D83" s="22" t="s">
        <v>70</v>
      </c>
      <c r="E83" s="9">
        <v>200</v>
      </c>
      <c r="F83" s="148">
        <v>2000</v>
      </c>
      <c r="G83" s="149"/>
      <c r="H83" s="148">
        <v>0</v>
      </c>
    </row>
    <row r="84" spans="1:8" hidden="1">
      <c r="A84" s="23" t="s">
        <v>75</v>
      </c>
      <c r="B84" s="17"/>
      <c r="C84" s="51" t="s">
        <v>48</v>
      </c>
      <c r="D84" s="22" t="s">
        <v>71</v>
      </c>
      <c r="E84" s="9">
        <v>200</v>
      </c>
      <c r="F84" s="151"/>
      <c r="H84" s="151"/>
    </row>
    <row r="85" spans="1:8" hidden="1">
      <c r="A85" s="23" t="s">
        <v>74</v>
      </c>
      <c r="B85" s="17"/>
      <c r="C85" s="51" t="s">
        <v>48</v>
      </c>
      <c r="D85" s="22" t="s">
        <v>71</v>
      </c>
      <c r="E85" s="9">
        <v>200</v>
      </c>
      <c r="F85" s="151"/>
      <c r="H85" s="151"/>
    </row>
    <row r="86" spans="1:8">
      <c r="A86" s="113"/>
      <c r="B86" s="65"/>
      <c r="C86" s="51" t="s">
        <v>54</v>
      </c>
      <c r="D86" s="22" t="s">
        <v>70</v>
      </c>
      <c r="E86" s="9">
        <v>200</v>
      </c>
      <c r="F86" s="151">
        <v>70</v>
      </c>
      <c r="H86" s="151">
        <v>0</v>
      </c>
    </row>
    <row r="87" spans="1:8">
      <c r="A87" s="23"/>
      <c r="B87" s="65" t="s">
        <v>98</v>
      </c>
      <c r="C87" s="99" t="s">
        <v>54</v>
      </c>
      <c r="D87" s="17" t="s">
        <v>115</v>
      </c>
      <c r="E87" s="9">
        <v>200</v>
      </c>
      <c r="F87" s="148">
        <v>250</v>
      </c>
      <c r="G87" s="148">
        <v>250</v>
      </c>
      <c r="H87" s="148">
        <v>0</v>
      </c>
    </row>
    <row r="88" spans="1:8" hidden="1">
      <c r="A88" s="23"/>
      <c r="B88" s="104" t="s">
        <v>103</v>
      </c>
      <c r="C88" s="99" t="s">
        <v>54</v>
      </c>
      <c r="D88" s="11" t="s">
        <v>115</v>
      </c>
      <c r="E88" s="9">
        <v>200</v>
      </c>
      <c r="F88" s="167"/>
      <c r="G88" s="148"/>
      <c r="H88" s="148"/>
    </row>
    <row r="89" spans="1:8" ht="31.5" hidden="1">
      <c r="A89" s="14" t="s">
        <v>91</v>
      </c>
      <c r="B89" s="72"/>
      <c r="C89" s="51"/>
      <c r="D89" s="90" t="s">
        <v>105</v>
      </c>
      <c r="E89" s="11"/>
      <c r="F89" s="171">
        <f>F93+F95</f>
        <v>1193.7</v>
      </c>
      <c r="G89" s="34">
        <f t="shared" ref="G89:H89" si="9">G93+G95</f>
        <v>50</v>
      </c>
      <c r="H89" s="34">
        <f t="shared" si="9"/>
        <v>0</v>
      </c>
    </row>
    <row r="90" spans="1:8" hidden="1">
      <c r="A90" s="107"/>
      <c r="B90" s="17"/>
      <c r="C90" s="51" t="s">
        <v>48</v>
      </c>
      <c r="D90" s="11" t="s">
        <v>72</v>
      </c>
      <c r="E90" s="11">
        <v>200</v>
      </c>
      <c r="F90" s="151"/>
      <c r="H90" s="151"/>
    </row>
    <row r="91" spans="1:8">
      <c r="A91" s="115"/>
      <c r="B91" s="111" t="s">
        <v>103</v>
      </c>
      <c r="C91" s="114" t="s">
        <v>54</v>
      </c>
      <c r="D91" s="11" t="s">
        <v>115</v>
      </c>
      <c r="E91" s="11">
        <v>200</v>
      </c>
      <c r="F91" s="151">
        <v>250.8</v>
      </c>
      <c r="H91" s="151">
        <v>0</v>
      </c>
    </row>
    <row r="92" spans="1:8" ht="31.5">
      <c r="A92" s="107" t="s">
        <v>81</v>
      </c>
      <c r="B92" s="78"/>
      <c r="C92" s="55"/>
      <c r="D92" s="95" t="s">
        <v>114</v>
      </c>
      <c r="E92" s="24"/>
      <c r="F92" s="34">
        <f>F93+F94+F95</f>
        <v>2337.5</v>
      </c>
      <c r="G92" s="34">
        <f t="shared" ref="G92:H92" si="10">G93+G94+G95</f>
        <v>50</v>
      </c>
      <c r="H92" s="34">
        <f t="shared" si="10"/>
        <v>0</v>
      </c>
    </row>
    <row r="93" spans="1:8">
      <c r="A93" s="107"/>
      <c r="B93" s="78" t="s">
        <v>98</v>
      </c>
      <c r="C93" s="55" t="s">
        <v>48</v>
      </c>
      <c r="D93" s="78" t="s">
        <v>112</v>
      </c>
      <c r="E93" s="24">
        <v>200</v>
      </c>
      <c r="F93" s="151">
        <v>1143.7</v>
      </c>
      <c r="H93" s="151">
        <v>0</v>
      </c>
    </row>
    <row r="94" spans="1:8">
      <c r="A94" s="107"/>
      <c r="B94" s="24" t="s">
        <v>103</v>
      </c>
      <c r="C94" s="55" t="s">
        <v>48</v>
      </c>
      <c r="D94" s="24" t="s">
        <v>112</v>
      </c>
      <c r="E94" s="24">
        <v>200</v>
      </c>
      <c r="F94" s="151">
        <v>1143.8</v>
      </c>
      <c r="H94" s="151">
        <v>0</v>
      </c>
    </row>
    <row r="95" spans="1:8">
      <c r="A95" s="14"/>
      <c r="B95" s="79"/>
      <c r="C95" s="55" t="s">
        <v>48</v>
      </c>
      <c r="D95" s="24" t="s">
        <v>106</v>
      </c>
      <c r="E95" s="24">
        <v>200</v>
      </c>
      <c r="F95" s="148">
        <v>50</v>
      </c>
      <c r="G95" s="148">
        <v>50</v>
      </c>
      <c r="H95" s="148">
        <v>0</v>
      </c>
    </row>
    <row r="96" spans="1:8" ht="31.5">
      <c r="A96" s="25" t="s">
        <v>76</v>
      </c>
      <c r="B96" s="80"/>
      <c r="C96" s="56"/>
      <c r="D96" s="91" t="s">
        <v>66</v>
      </c>
      <c r="E96" s="39"/>
      <c r="F96" s="34">
        <f>F97</f>
        <v>15</v>
      </c>
      <c r="G96" s="153"/>
      <c r="H96" s="34">
        <f>H97</f>
        <v>0</v>
      </c>
    </row>
    <row r="97" spans="1:10" ht="31.5">
      <c r="A97" s="86" t="s">
        <v>73</v>
      </c>
      <c r="B97" s="81"/>
      <c r="C97" s="57" t="s">
        <v>48</v>
      </c>
      <c r="D97" s="26" t="s">
        <v>65</v>
      </c>
      <c r="E97" s="40">
        <v>200</v>
      </c>
      <c r="F97" s="148">
        <v>15</v>
      </c>
      <c r="G97" s="172"/>
      <c r="H97" s="148">
        <v>0</v>
      </c>
    </row>
    <row r="98" spans="1:10">
      <c r="A98" s="25" t="s">
        <v>92</v>
      </c>
      <c r="B98" s="82"/>
      <c r="C98" s="58"/>
      <c r="D98" s="27" t="s">
        <v>78</v>
      </c>
      <c r="E98" s="41"/>
      <c r="F98" s="173">
        <f>F100+F101+F102</f>
        <v>6532.2999999999993</v>
      </c>
      <c r="G98" s="153"/>
      <c r="H98" s="173">
        <f>H100+H101+H102</f>
        <v>732.3</v>
      </c>
    </row>
    <row r="99" spans="1:10" ht="36.75" customHeight="1">
      <c r="A99" s="1" t="s">
        <v>93</v>
      </c>
      <c r="B99" s="63"/>
      <c r="C99" s="42"/>
      <c r="D99" s="28"/>
      <c r="E99" s="42"/>
      <c r="F99" s="42">
        <f>F100+F101+F102</f>
        <v>6532.2999999999993</v>
      </c>
      <c r="G99" s="42">
        <f t="shared" ref="G99:H99" si="11">G100+G101+G102</f>
        <v>0</v>
      </c>
      <c r="H99" s="42">
        <f t="shared" si="11"/>
        <v>732.3</v>
      </c>
    </row>
    <row r="100" spans="1:10" ht="15" customHeight="1">
      <c r="A100" s="1"/>
      <c r="B100" s="123"/>
      <c r="C100" s="59" t="s">
        <v>52</v>
      </c>
      <c r="D100" s="35" t="s">
        <v>79</v>
      </c>
      <c r="E100" s="43">
        <v>200</v>
      </c>
      <c r="F100" s="159">
        <v>2225</v>
      </c>
      <c r="G100" s="159">
        <v>0</v>
      </c>
      <c r="H100" s="159">
        <v>732.3</v>
      </c>
    </row>
    <row r="101" spans="1:10" ht="15" customHeight="1">
      <c r="A101" s="3"/>
      <c r="B101" s="83" t="s">
        <v>98</v>
      </c>
      <c r="C101" s="52" t="s">
        <v>52</v>
      </c>
      <c r="D101" s="96" t="s">
        <v>80</v>
      </c>
      <c r="E101" s="44">
        <v>200</v>
      </c>
      <c r="F101" s="148">
        <v>4302.8999999999996</v>
      </c>
      <c r="G101" s="148">
        <v>0</v>
      </c>
      <c r="H101" s="148">
        <v>0</v>
      </c>
    </row>
    <row r="102" spans="1:10" ht="15" customHeight="1">
      <c r="A102" s="3"/>
      <c r="B102" s="83"/>
      <c r="C102" s="60" t="s">
        <v>52</v>
      </c>
      <c r="D102" s="33" t="s">
        <v>80</v>
      </c>
      <c r="E102" s="45">
        <v>200</v>
      </c>
      <c r="F102" s="148">
        <v>4.4000000000000004</v>
      </c>
      <c r="G102" s="148">
        <v>0</v>
      </c>
      <c r="H102" s="148">
        <v>0</v>
      </c>
    </row>
    <row r="103" spans="1:10" ht="15" customHeight="1">
      <c r="A103" s="3"/>
      <c r="B103" s="121"/>
      <c r="C103" s="122"/>
      <c r="D103" s="33"/>
      <c r="E103" s="45"/>
      <c r="F103" s="174"/>
      <c r="G103" s="174"/>
      <c r="H103" s="174"/>
    </row>
    <row r="104" spans="1:10" ht="16.5" customHeight="1">
      <c r="A104" s="29" t="s">
        <v>67</v>
      </c>
      <c r="B104" s="84"/>
      <c r="C104" s="61" t="s">
        <v>56</v>
      </c>
      <c r="D104" s="34" t="s">
        <v>60</v>
      </c>
      <c r="E104" s="46">
        <v>200</v>
      </c>
      <c r="F104" s="171">
        <v>88.2</v>
      </c>
      <c r="G104" s="171">
        <v>0</v>
      </c>
      <c r="H104" s="171">
        <v>0</v>
      </c>
    </row>
    <row r="105" spans="1:10">
      <c r="A105" s="30" t="s">
        <v>96</v>
      </c>
      <c r="B105" s="85"/>
      <c r="C105" s="42"/>
      <c r="D105" s="28"/>
      <c r="E105" s="42"/>
      <c r="F105" s="175">
        <f>F6+F14+F53+F96+F98+F104</f>
        <v>26595</v>
      </c>
      <c r="G105" s="175">
        <f>G6+G14+G53+G96+G98</f>
        <v>354.3</v>
      </c>
      <c r="H105" s="175">
        <f>H6+H14+H53+H96+H98</f>
        <v>3693.5999999999995</v>
      </c>
      <c r="J105" s="92"/>
    </row>
    <row r="106" spans="1:10" ht="12.75" customHeight="1"/>
    <row r="107" spans="1:10">
      <c r="A107" s="109"/>
      <c r="E107" s="48"/>
      <c r="F107" s="31"/>
      <c r="G107" s="48"/>
      <c r="H107" s="31"/>
    </row>
    <row r="108" spans="1:10" ht="6.75" customHeight="1">
      <c r="E108" s="48"/>
      <c r="F108" s="48"/>
      <c r="G108" s="48"/>
      <c r="H108" s="48"/>
    </row>
    <row r="109" spans="1:10">
      <c r="A109" s="116"/>
      <c r="E109" s="48"/>
      <c r="F109" s="48"/>
      <c r="G109" s="48"/>
      <c r="H109" s="48"/>
    </row>
    <row r="110" spans="1:10" ht="8.25" hidden="1" customHeight="1">
      <c r="E110" s="48"/>
      <c r="F110" s="48"/>
      <c r="G110" s="48"/>
      <c r="H110" s="48"/>
    </row>
    <row r="111" spans="1:10" ht="16.5" customHeight="1">
      <c r="A111" s="110"/>
      <c r="E111" s="48"/>
      <c r="F111" s="31"/>
      <c r="G111" s="48"/>
      <c r="H111" s="31"/>
    </row>
    <row r="112" spans="1:10" ht="4.5" hidden="1" customHeight="1"/>
    <row r="113" spans="1:10">
      <c r="A113" s="109" t="s">
        <v>117</v>
      </c>
      <c r="E113" s="88"/>
      <c r="F113" s="176"/>
      <c r="G113" s="176"/>
      <c r="H113" s="176"/>
    </row>
    <row r="114" spans="1:10">
      <c r="E114" s="88"/>
      <c r="F114" s="176"/>
      <c r="G114" s="176"/>
      <c r="H114" s="176"/>
    </row>
    <row r="115" spans="1:10">
      <c r="E115" s="88"/>
      <c r="F115" s="176"/>
      <c r="G115" s="176"/>
      <c r="H115" s="176"/>
    </row>
    <row r="116" spans="1:10">
      <c r="E116" s="89"/>
      <c r="F116" s="176"/>
      <c r="G116" s="176"/>
      <c r="H116" s="176"/>
      <c r="J116" s="5" t="s">
        <v>109</v>
      </c>
    </row>
    <row r="117" spans="1:10">
      <c r="E117" s="89"/>
      <c r="F117" s="176"/>
      <c r="G117" s="176"/>
      <c r="H117" s="176"/>
    </row>
    <row r="118" spans="1:10">
      <c r="E118" s="88"/>
      <c r="F118" s="176"/>
      <c r="G118" s="176"/>
      <c r="H118" s="176"/>
    </row>
    <row r="119" spans="1:10">
      <c r="H119" s="31"/>
    </row>
  </sheetData>
  <mergeCells count="52">
    <mergeCell ref="H7:H8"/>
    <mergeCell ref="A7:A8"/>
    <mergeCell ref="C7:C8"/>
    <mergeCell ref="D7:D8"/>
    <mergeCell ref="E7:E8"/>
    <mergeCell ref="F7:F8"/>
    <mergeCell ref="H24:H25"/>
    <mergeCell ref="A17:A18"/>
    <mergeCell ref="C17:C18"/>
    <mergeCell ref="D17:D18"/>
    <mergeCell ref="E17:E18"/>
    <mergeCell ref="F17:F18"/>
    <mergeCell ref="H17:H18"/>
    <mergeCell ref="A24:A25"/>
    <mergeCell ref="C24:C25"/>
    <mergeCell ref="D24:D25"/>
    <mergeCell ref="E24:E25"/>
    <mergeCell ref="F24:F25"/>
    <mergeCell ref="H38:H39"/>
    <mergeCell ref="A31:A33"/>
    <mergeCell ref="C31:C33"/>
    <mergeCell ref="D31:D33"/>
    <mergeCell ref="E31:E33"/>
    <mergeCell ref="F31:F33"/>
    <mergeCell ref="H31:H33"/>
    <mergeCell ref="A38:A39"/>
    <mergeCell ref="C38:C39"/>
    <mergeCell ref="D38:D39"/>
    <mergeCell ref="E38:E39"/>
    <mergeCell ref="F38:F39"/>
    <mergeCell ref="H53:H55"/>
    <mergeCell ref="A56:A58"/>
    <mergeCell ref="C56:C57"/>
    <mergeCell ref="D56:D58"/>
    <mergeCell ref="E56:E57"/>
    <mergeCell ref="F56:F58"/>
    <mergeCell ref="H62:H63"/>
    <mergeCell ref="A1:H1"/>
    <mergeCell ref="A2:H2"/>
    <mergeCell ref="A3:H3"/>
    <mergeCell ref="A4:H4"/>
    <mergeCell ref="A62:A63"/>
    <mergeCell ref="C62:C63"/>
    <mergeCell ref="D62:D63"/>
    <mergeCell ref="E62:E63"/>
    <mergeCell ref="F62:F63"/>
    <mergeCell ref="H56:H58"/>
    <mergeCell ref="A53:A55"/>
    <mergeCell ref="C53:C55"/>
    <mergeCell ref="D53:D55"/>
    <mergeCell ref="E53:E55"/>
    <mergeCell ref="F53:F55"/>
  </mergeCells>
  <pageMargins left="0.70866141732283472" right="0.11811023622047245" top="0.15748031496062992" bottom="0.15748031496062992" header="0.31496062992125984" footer="0.31496062992125984"/>
  <pageSetup paperSize="9" scale="4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1кв.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Администратор1</dc:creator>
  <cp:lastModifiedBy>ELytikova</cp:lastModifiedBy>
  <cp:lastPrinted>2025-03-31T06:21:34Z</cp:lastPrinted>
  <dcterms:created xsi:type="dcterms:W3CDTF">2015-03-06T04:53:28Z</dcterms:created>
  <dcterms:modified xsi:type="dcterms:W3CDTF">2025-04-10T06:45:43Z</dcterms:modified>
</cp:coreProperties>
</file>